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tabRatio="444" activeTab="0"/>
  </bookViews>
  <sheets>
    <sheet name="План закупок 2022" sheetId="1" r:id="rId1"/>
    <sheet name="СМП" sheetId="2" r:id="rId2"/>
    <sheet name="Инновационные, Лекарства" sheetId="3" r:id="rId3"/>
  </sheets>
  <definedNames>
    <definedName name="_xlnm._FilterDatabase" localSheetId="0" hidden="1">'План закупок 2022'!$A$17:$P$29</definedName>
    <definedName name="_xlnm.Print_Area" localSheetId="0">'План закупок 2022'!$A$1:$P$38</definedName>
  </definedNames>
  <calcPr fullCalcOnLoad="1"/>
</workbook>
</file>

<file path=xl/sharedStrings.xml><?xml version="1.0" encoding="utf-8"?>
<sst xmlns="http://schemas.openxmlformats.org/spreadsheetml/2006/main" count="221" uniqueCount="98">
  <si>
    <t>Порядко-вый
Номер</t>
  </si>
  <si>
    <t>Условия договора</t>
  </si>
  <si>
    <t>Способ
Закупки</t>
  </si>
  <si>
    <t>Закупка в электронной форме</t>
  </si>
  <si>
    <t>Предмет
Договора</t>
  </si>
  <si>
    <t>Минимально
необходимые
требования, 
предъявляемые к
закупаемым товарам
(работам,  услугам)</t>
  </si>
  <si>
    <t>Единица
Измерения</t>
  </si>
  <si>
    <t>Сведения о
количестве
(объеме)</t>
  </si>
  <si>
    <t>Регион поставки
товаров (выполнения
работ, оказания услуг)</t>
  </si>
  <si>
    <t>График осуществления процедур
Закупки</t>
  </si>
  <si>
    <t>Код по ОКЕИ</t>
  </si>
  <si>
    <t>наи
мен
ован
Ие</t>
  </si>
  <si>
    <t>Код по
ОКАТО</t>
  </si>
  <si>
    <t>наименование</t>
  </si>
  <si>
    <t>Планируемая
дата или период
размещения
извещения о
закупке (месяц, год)</t>
  </si>
  <si>
    <t>Срок
исполнения
договора
(месяц, год)</t>
  </si>
  <si>
    <t>да/нет</t>
  </si>
  <si>
    <t>6</t>
  </si>
  <si>
    <t>9</t>
  </si>
  <si>
    <t>12</t>
  </si>
  <si>
    <t>15</t>
  </si>
  <si>
    <t>по условиям технического задания</t>
  </si>
  <si>
    <t>усл.ед</t>
  </si>
  <si>
    <t>ОЗП</t>
  </si>
  <si>
    <t>ЕП</t>
  </si>
  <si>
    <t>да</t>
  </si>
  <si>
    <t>нет</t>
  </si>
  <si>
    <t>Код по
ОКПД2</t>
  </si>
  <si>
    <t>Код по
ОКВЭД2</t>
  </si>
  <si>
    <t xml:space="preserve">Сведения о
начальной
(максимальной) цене
договора
(тыс.руб.) </t>
  </si>
  <si>
    <t>ИТОГО:</t>
  </si>
  <si>
    <t>11</t>
  </si>
  <si>
    <t>х</t>
  </si>
  <si>
    <t>г. Санкт-Петербург, город Федерального значения</t>
  </si>
  <si>
    <t xml:space="preserve">План  </t>
  </si>
  <si>
    <t>закупок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</si>
  <si>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</si>
  <si>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</si>
  <si>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</si>
  <si>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</si>
  <si>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</si>
  <si>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</si>
  <si>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</si>
  <si>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document@szeuk.ru</t>
  </si>
  <si>
    <t>68.20.2</t>
  </si>
  <si>
    <t>68.20.12.000</t>
  </si>
  <si>
    <t>65.12.12.000</t>
  </si>
  <si>
    <t>19.20.1</t>
  </si>
  <si>
    <t>19.20.21.130</t>
  </si>
  <si>
    <t>66.11.12.120</t>
  </si>
  <si>
    <t>Исп.: Сергеева Д.В.</t>
  </si>
  <si>
    <t>Тел.: +7(812) 595-32-35</t>
  </si>
  <si>
    <t>Аренда недвижимого имущества, расположенного по адресу: 191036, г. Санкт-Петербург, Невский пр.,  д.111/3, лит. А</t>
  </si>
  <si>
    <t>Оказание услуг поставки ГСМ, обслуживание топливных карт</t>
  </si>
  <si>
    <t xml:space="preserve">Потавка расходных материалов (тонеров, картриджей) для печатающих устройств </t>
  </si>
  <si>
    <t xml:space="preserve">65.12.1 </t>
  </si>
  <si>
    <t xml:space="preserve">66.11.3 </t>
  </si>
  <si>
    <t>АО "СЗЭУК"</t>
  </si>
  <si>
    <t>(812)595-32-32</t>
  </si>
  <si>
    <t>Инженерно-техническое обеспечение (размещение оборудования)</t>
  </si>
  <si>
    <t>Предоставление соединительных линий для телефонной сети</t>
  </si>
  <si>
    <t>28.23.25.000</t>
  </si>
  <si>
    <t>58.29</t>
  </si>
  <si>
    <t>58.29.50.000</t>
  </si>
  <si>
    <t>Порядко-вый
номер</t>
  </si>
  <si>
    <t>Генеральный директор                                                                                        А.П. Жаренков</t>
  </si>
  <si>
    <t>Оказание услуг по добровольному медицинскому страхованию</t>
  </si>
  <si>
    <t xml:space="preserve">ОК </t>
  </si>
  <si>
    <t xml:space="preserve">Аренда недвижимого имущества, расположенного по адресу:расположенного по адресу Санкт-Петербург, пл. Александра Невского д. 2, литера Б </t>
  </si>
  <si>
    <t xml:space="preserve">69.20.1 </t>
  </si>
  <si>
    <t>Оказание услуг по предоставлению доступа к Веб-службам (MS Office)</t>
  </si>
  <si>
    <t>Инженерно-техническое обеспечение (размещение оборудования) (Аренда оборудования связи АТС)</t>
  </si>
  <si>
    <t>на 2022 год</t>
  </si>
  <si>
    <t>191167, Российская Федерация, г. Санкт-Петербург, пл. Александра Невского д.2, лит.Б, офис 1002</t>
  </si>
  <si>
    <t>Оказание  услуг по проведению обязательного ежегодного аудита отчетности РСБУ и аудита отчетности  АО «СЗЭУК» за 2022 год</t>
  </si>
  <si>
    <t>наи
мен
ован
ие</t>
  </si>
  <si>
    <t>31.03.2023</t>
  </si>
  <si>
    <t>Оказание услуг по организации и проведению Общего собрания владельцев ценных бумаг, в том числе по выполнению функций счетной комиссии и рассылке материалов по итогам 2021 года</t>
  </si>
  <si>
    <t>01.07.2022</t>
  </si>
  <si>
    <t>31.12.2023</t>
  </si>
  <si>
    <t>ОЗП МСП</t>
  </si>
  <si>
    <t>61.10.11.190</t>
  </si>
  <si>
    <t>61.10</t>
  </si>
  <si>
    <t>28.2</t>
  </si>
  <si>
    <t>69.20.1</t>
  </si>
  <si>
    <t>30.03.2023</t>
  </si>
  <si>
    <t>1-16</t>
  </si>
  <si>
    <t>2-17</t>
  </si>
  <si>
    <t>3-18</t>
  </si>
  <si>
    <t>4-19</t>
  </si>
  <si>
    <t>5-20</t>
  </si>
  <si>
    <t>6-21</t>
  </si>
  <si>
    <t>7-22</t>
  </si>
  <si>
    <t>8-23</t>
  </si>
  <si>
    <t>9-24</t>
  </si>
  <si>
    <t>10-25</t>
  </si>
  <si>
    <t>11-26</t>
  </si>
  <si>
    <t>ЕП 
МСП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</si>
</sst>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 #,##0.00&quot;    &quot;;\-#,##0.00&quot;    &quot;;&quot; -&quot;#&quot;    &quot;;@\ "/>
    <numFmt numFmtId="175" formatCode="mmmm\ yyyy;@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[$-419]mmmm\ yyyy;@"/>
    <numFmt numFmtId="183" formatCode="mmm/yyyy"/>
    <numFmt numFmtId="184" formatCode="#,##0.00000"/>
    <numFmt numFmtId="185" formatCode="#,##0.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3" fontId="3" fillId="33" borderId="10" xfId="33" applyNumberFormat="1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174" fontId="4" fillId="0" borderId="0" xfId="33" applyNumberFormat="1" applyFont="1" applyFill="1" applyBorder="1" applyAlignment="1">
      <alignment vertical="center" wrapText="1"/>
      <protection/>
    </xf>
    <xf numFmtId="0" fontId="0" fillId="0" borderId="0" xfId="33" applyFont="1" applyFill="1">
      <alignment/>
      <protection/>
    </xf>
    <xf numFmtId="0" fontId="2" fillId="34" borderId="12" xfId="33" applyFill="1" applyBorder="1" applyAlignment="1">
      <alignment horizontal="center" wrapText="1"/>
      <protection/>
    </xf>
    <xf numFmtId="0" fontId="2" fillId="34" borderId="13" xfId="33" applyFill="1" applyBorder="1" applyAlignment="1">
      <alignment horizontal="center" wrapText="1"/>
      <protection/>
    </xf>
    <xf numFmtId="0" fontId="2" fillId="33" borderId="13" xfId="33" applyFill="1" applyBorder="1" applyAlignment="1">
      <alignment horizontal="center" wrapText="1"/>
      <protection/>
    </xf>
    <xf numFmtId="49" fontId="2" fillId="33" borderId="13" xfId="33" applyNumberFormat="1" applyFont="1" applyFill="1" applyBorder="1" applyAlignment="1">
      <alignment horizontal="center" wrapText="1"/>
      <protection/>
    </xf>
    <xf numFmtId="3" fontId="2" fillId="33" borderId="13" xfId="33" applyNumberFormat="1" applyFont="1" applyFill="1" applyBorder="1" applyAlignment="1">
      <alignment horizontal="center" wrapText="1"/>
      <protection/>
    </xf>
    <xf numFmtId="49" fontId="0" fillId="0" borderId="13" xfId="33" applyNumberFormat="1" applyFont="1" applyFill="1" applyBorder="1" applyAlignment="1">
      <alignment horizontal="center" vertical="center" wrapText="1"/>
      <protection/>
    </xf>
    <xf numFmtId="49" fontId="2" fillId="34" borderId="13" xfId="33" applyNumberFormat="1" applyFont="1" applyFill="1" applyBorder="1" applyAlignment="1">
      <alignment horizontal="center" wrapText="1"/>
      <protection/>
    </xf>
    <xf numFmtId="49" fontId="2" fillId="34" borderId="14" xfId="33" applyNumberFormat="1" applyFont="1" applyFill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3" fontId="4" fillId="0" borderId="15" xfId="33" applyNumberFormat="1" applyFont="1" applyFill="1" applyBorder="1" applyAlignment="1">
      <alignment vertical="center" wrapText="1"/>
      <protection/>
    </xf>
    <xf numFmtId="0" fontId="6" fillId="0" borderId="0" xfId="33" applyFont="1" applyFill="1" applyBorder="1">
      <alignment/>
      <protection/>
    </xf>
    <xf numFmtId="0" fontId="2" fillId="34" borderId="14" xfId="33" applyNumberFormat="1" applyFont="1" applyFill="1" applyBorder="1" applyAlignment="1">
      <alignment horizontal="center" wrapText="1"/>
      <protection/>
    </xf>
    <xf numFmtId="0" fontId="2" fillId="34" borderId="13" xfId="33" applyNumberFormat="1" applyFont="1" applyFill="1" applyBorder="1" applyAlignment="1">
      <alignment horizontal="center" wrapText="1"/>
      <protection/>
    </xf>
    <xf numFmtId="0" fontId="0" fillId="0" borderId="13" xfId="33" applyNumberFormat="1" applyFont="1" applyFill="1" applyBorder="1" applyAlignment="1">
      <alignment horizontal="center" vertical="center" wrapText="1"/>
      <protection/>
    </xf>
    <xf numFmtId="0" fontId="2" fillId="33" borderId="13" xfId="33" applyNumberFormat="1" applyFont="1" applyFill="1" applyBorder="1" applyAlignment="1">
      <alignment horizontal="center" wrapText="1"/>
      <protection/>
    </xf>
    <xf numFmtId="0" fontId="6" fillId="0" borderId="16" xfId="33" applyFont="1" applyFill="1" applyBorder="1" applyAlignment="1">
      <alignment horizontal="right"/>
      <protection/>
    </xf>
    <xf numFmtId="0" fontId="2" fillId="0" borderId="0" xfId="33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3" fontId="2" fillId="0" borderId="0" xfId="33" applyNumberFormat="1" applyFont="1" applyFill="1" applyBorder="1" applyAlignment="1">
      <alignment wrapText="1"/>
      <protection/>
    </xf>
    <xf numFmtId="0" fontId="2" fillId="0" borderId="0" xfId="33" applyFont="1" applyFill="1" applyBorder="1">
      <alignment/>
      <protection/>
    </xf>
    <xf numFmtId="0" fontId="2" fillId="0" borderId="0" xfId="33" applyFont="1" applyFill="1">
      <alignment/>
      <protection/>
    </xf>
    <xf numFmtId="0" fontId="2" fillId="0" borderId="17" xfId="33" applyFont="1" applyFill="1" applyBorder="1">
      <alignment/>
      <protection/>
    </xf>
    <xf numFmtId="0" fontId="2" fillId="0" borderId="16" xfId="33" applyFont="1" applyFill="1" applyBorder="1">
      <alignment/>
      <protection/>
    </xf>
    <xf numFmtId="4" fontId="2" fillId="0" borderId="16" xfId="33" applyNumberFormat="1" applyFont="1" applyFill="1" applyBorder="1">
      <alignment/>
      <protection/>
    </xf>
    <xf numFmtId="1" fontId="4" fillId="0" borderId="15" xfId="33" applyNumberFormat="1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4" fontId="4" fillId="0" borderId="0" xfId="33" applyNumberFormat="1" applyFont="1" applyFill="1" applyBorder="1">
      <alignment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vertical="center" wrapText="1"/>
    </xf>
    <xf numFmtId="49" fontId="6" fillId="0" borderId="15" xfId="33" applyNumberFormat="1" applyFont="1" applyFill="1" applyBorder="1" applyAlignment="1">
      <alignment horizontal="center" vertical="center" wrapText="1"/>
      <protection/>
    </xf>
    <xf numFmtId="4" fontId="4" fillId="0" borderId="15" xfId="33" applyNumberFormat="1" applyFont="1" applyFill="1" applyBorder="1">
      <alignment/>
      <protection/>
    </xf>
    <xf numFmtId="3" fontId="6" fillId="0" borderId="15" xfId="33" applyNumberFormat="1" applyFont="1" applyFill="1" applyBorder="1" applyAlignment="1">
      <alignment horizontal="center" vertical="center" wrapText="1"/>
      <protection/>
    </xf>
    <xf numFmtId="0" fontId="6" fillId="0" borderId="15" xfId="33" applyFont="1" applyFill="1" applyBorder="1" applyAlignment="1">
      <alignment horizontal="center" wrapText="1"/>
      <protection/>
    </xf>
    <xf numFmtId="49" fontId="6" fillId="0" borderId="15" xfId="33" applyNumberFormat="1" applyFont="1" applyFill="1" applyBorder="1" applyAlignment="1">
      <alignment horizontal="center" wrapText="1"/>
      <protection/>
    </xf>
    <xf numFmtId="3" fontId="6" fillId="0" borderId="15" xfId="33" applyNumberFormat="1" applyFont="1" applyFill="1" applyBorder="1" applyAlignment="1">
      <alignment horizontal="center" wrapText="1"/>
      <protection/>
    </xf>
    <xf numFmtId="49" fontId="4" fillId="0" borderId="15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wrapText="1"/>
      <protection/>
    </xf>
    <xf numFmtId="0" fontId="6" fillId="0" borderId="16" xfId="33" applyFont="1" applyFill="1" applyBorder="1">
      <alignment/>
      <protection/>
    </xf>
    <xf numFmtId="0" fontId="6" fillId="0" borderId="0" xfId="33" applyFont="1" applyFill="1">
      <alignment/>
      <protection/>
    </xf>
    <xf numFmtId="0" fontId="54" fillId="0" borderId="15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vertical="center" wrapText="1"/>
    </xf>
    <xf numFmtId="0" fontId="6" fillId="0" borderId="17" xfId="33" applyFont="1" applyFill="1" applyBorder="1" applyAlignment="1">
      <alignment horizontal="center" wrapText="1"/>
      <protection/>
    </xf>
    <xf numFmtId="0" fontId="2" fillId="0" borderId="15" xfId="33" applyFont="1" applyFill="1" applyBorder="1">
      <alignment/>
      <protection/>
    </xf>
    <xf numFmtId="0" fontId="6" fillId="0" borderId="0" xfId="33" applyFont="1" applyFill="1" applyAlignment="1">
      <alignment vertical="center"/>
      <protection/>
    </xf>
    <xf numFmtId="4" fontId="54" fillId="0" borderId="15" xfId="0" applyNumberFormat="1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33" applyFont="1" applyFill="1">
      <alignment/>
      <protection/>
    </xf>
    <xf numFmtId="0" fontId="7" fillId="0" borderId="0" xfId="54" applyFont="1" applyFill="1">
      <alignment/>
      <protection/>
    </xf>
    <xf numFmtId="0" fontId="55" fillId="0" borderId="0" xfId="54" applyFont="1" applyFill="1" applyAlignment="1">
      <alignment vertical="center"/>
      <protection/>
    </xf>
    <xf numFmtId="0" fontId="10" fillId="0" borderId="0" xfId="54" applyFont="1" applyFill="1">
      <alignment/>
      <protection/>
    </xf>
    <xf numFmtId="0" fontId="56" fillId="0" borderId="0" xfId="54" applyFont="1" applyFill="1" applyAlignment="1">
      <alignment vertical="center"/>
      <protection/>
    </xf>
    <xf numFmtId="0" fontId="8" fillId="0" borderId="0" xfId="33" applyFont="1" applyFill="1" applyBorder="1" applyAlignment="1">
      <alignment wrapText="1"/>
      <protection/>
    </xf>
    <xf numFmtId="0" fontId="8" fillId="0" borderId="0" xfId="33" applyFont="1" applyFill="1" applyBorder="1" applyAlignment="1">
      <alignment horizontal="left" wrapText="1"/>
      <protection/>
    </xf>
    <xf numFmtId="0" fontId="8" fillId="0" borderId="0" xfId="33" applyFont="1" applyFill="1" applyAlignment="1">
      <alignment horizontal="left" wrapText="1"/>
      <protection/>
    </xf>
    <xf numFmtId="3" fontId="8" fillId="0" borderId="0" xfId="33" applyNumberFormat="1" applyFont="1" applyFill="1" applyAlignment="1">
      <alignment horizontal="left" wrapText="1"/>
      <protection/>
    </xf>
    <xf numFmtId="0" fontId="7" fillId="0" borderId="0" xfId="54" applyFont="1" applyFill="1" applyAlignment="1">
      <alignment horizontal="left"/>
      <protection/>
    </xf>
    <xf numFmtId="174" fontId="9" fillId="0" borderId="0" xfId="33" applyNumberFormat="1" applyFont="1" applyFill="1" applyAlignment="1">
      <alignment vertical="center" wrapText="1"/>
      <protection/>
    </xf>
    <xf numFmtId="0" fontId="11" fillId="0" borderId="0" xfId="54" applyFont="1" applyFill="1">
      <alignment/>
      <protection/>
    </xf>
    <xf numFmtId="0" fontId="11" fillId="0" borderId="0" xfId="54" applyFont="1" applyFill="1" applyBorder="1" applyAlignment="1">
      <alignment/>
      <protection/>
    </xf>
    <xf numFmtId="0" fontId="12" fillId="0" borderId="0" xfId="54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1" fillId="0" borderId="0" xfId="54" applyFont="1" applyFill="1" applyBorder="1">
      <alignment/>
      <protection/>
    </xf>
    <xf numFmtId="4" fontId="2" fillId="0" borderId="0" xfId="33" applyNumberFormat="1" applyFont="1" applyFill="1">
      <alignment/>
      <protection/>
    </xf>
    <xf numFmtId="4" fontId="0" fillId="0" borderId="0" xfId="33" applyNumberFormat="1" applyFont="1" applyFill="1">
      <alignment/>
      <protection/>
    </xf>
    <xf numFmtId="4" fontId="6" fillId="0" borderId="0" xfId="33" applyNumberFormat="1" applyFont="1" applyFill="1">
      <alignment/>
      <protection/>
    </xf>
    <xf numFmtId="4" fontId="7" fillId="0" borderId="0" xfId="33" applyNumberFormat="1" applyFont="1" applyFill="1">
      <alignment/>
      <protection/>
    </xf>
    <xf numFmtId="4" fontId="8" fillId="0" borderId="0" xfId="33" applyNumberFormat="1" applyFont="1" applyFill="1">
      <alignment/>
      <protection/>
    </xf>
    <xf numFmtId="4" fontId="9" fillId="0" borderId="0" xfId="33" applyNumberFormat="1" applyFont="1" applyFill="1">
      <alignment/>
      <protection/>
    </xf>
    <xf numFmtId="4" fontId="2" fillId="0" borderId="0" xfId="33" applyNumberFormat="1" applyFont="1" applyFill="1" applyBorder="1">
      <alignment/>
      <protection/>
    </xf>
    <xf numFmtId="4" fontId="9" fillId="0" borderId="0" xfId="33" applyNumberFormat="1" applyFont="1" applyFill="1" applyBorder="1">
      <alignment/>
      <protection/>
    </xf>
    <xf numFmtId="0" fontId="55" fillId="0" borderId="0" xfId="54" applyFont="1" applyFill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 wrapText="1"/>
      <protection/>
    </xf>
    <xf numFmtId="0" fontId="57" fillId="0" borderId="20" xfId="54" applyFont="1" applyFill="1" applyBorder="1" applyAlignment="1">
      <alignment horizontal="left" vertical="center" wrapText="1"/>
      <protection/>
    </xf>
    <xf numFmtId="0" fontId="57" fillId="0" borderId="21" xfId="54" applyFont="1" applyFill="1" applyBorder="1" applyAlignment="1">
      <alignment horizontal="left" vertical="center" wrapText="1"/>
      <protection/>
    </xf>
    <xf numFmtId="0" fontId="57" fillId="0" borderId="22" xfId="54" applyFont="1" applyFill="1" applyBorder="1" applyAlignment="1">
      <alignment horizontal="left" vertical="center" wrapText="1"/>
      <protection/>
    </xf>
    <xf numFmtId="0" fontId="58" fillId="0" borderId="20" xfId="43" applyFont="1" applyFill="1" applyBorder="1" applyAlignment="1" applyProtection="1">
      <alignment horizontal="left" vertical="center" wrapText="1"/>
      <protection/>
    </xf>
    <xf numFmtId="0" fontId="58" fillId="0" borderId="21" xfId="43" applyFont="1" applyFill="1" applyBorder="1" applyAlignment="1" applyProtection="1">
      <alignment horizontal="left" vertical="center" wrapText="1"/>
      <protection/>
    </xf>
    <xf numFmtId="0" fontId="58" fillId="0" borderId="22" xfId="43" applyFont="1" applyFill="1" applyBorder="1" applyAlignment="1" applyProtection="1">
      <alignment horizontal="left" vertical="center" wrapText="1"/>
      <protection/>
    </xf>
    <xf numFmtId="0" fontId="57" fillId="0" borderId="23" xfId="54" applyFont="1" applyFill="1" applyBorder="1" applyAlignment="1">
      <alignment horizontal="left" vertical="center" wrapText="1"/>
      <protection/>
    </xf>
    <xf numFmtId="0" fontId="57" fillId="0" borderId="24" xfId="54" applyFont="1" applyFill="1" applyBorder="1" applyAlignment="1">
      <alignment horizontal="left" vertical="center" wrapText="1"/>
      <protection/>
    </xf>
    <xf numFmtId="0" fontId="57" fillId="0" borderId="25" xfId="54" applyFont="1" applyFill="1" applyBorder="1" applyAlignment="1">
      <alignment horizontal="left" vertical="center" wrapText="1"/>
      <protection/>
    </xf>
    <xf numFmtId="0" fontId="11" fillId="0" borderId="20" xfId="54" applyFont="1" applyFill="1" applyBorder="1" applyAlignment="1">
      <alignment horizontal="left"/>
      <protection/>
    </xf>
    <xf numFmtId="0" fontId="11" fillId="0" borderId="21" xfId="54" applyFont="1" applyFill="1" applyBorder="1" applyAlignment="1">
      <alignment horizontal="left"/>
      <protection/>
    </xf>
    <xf numFmtId="0" fontId="11" fillId="0" borderId="22" xfId="54" applyFont="1" applyFill="1" applyBorder="1" applyAlignment="1">
      <alignment horizontal="left"/>
      <protection/>
    </xf>
    <xf numFmtId="0" fontId="7" fillId="0" borderId="0" xfId="54" applyFont="1" applyFill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11" fillId="0" borderId="23" xfId="54" applyFont="1" applyFill="1" applyBorder="1" applyAlignment="1">
      <alignment horizontal="left"/>
      <protection/>
    </xf>
    <xf numFmtId="0" fontId="11" fillId="0" borderId="24" xfId="54" applyFont="1" applyFill="1" applyBorder="1" applyAlignment="1">
      <alignment horizontal="left"/>
      <protection/>
    </xf>
    <xf numFmtId="0" fontId="11" fillId="0" borderId="25" xfId="54" applyFont="1" applyFill="1" applyBorder="1" applyAlignment="1">
      <alignment horizontal="left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57" fillId="0" borderId="26" xfId="54" applyFont="1" applyFill="1" applyBorder="1" applyAlignment="1">
      <alignment horizontal="left" vertical="center" wrapText="1"/>
      <protection/>
    </xf>
    <xf numFmtId="0" fontId="57" fillId="0" borderId="27" xfId="54" applyFont="1" applyFill="1" applyBorder="1" applyAlignment="1">
      <alignment horizontal="left" vertical="center" wrapText="1"/>
      <protection/>
    </xf>
    <xf numFmtId="0" fontId="57" fillId="0" borderId="28" xfId="54" applyFont="1" applyFill="1" applyBorder="1" applyAlignment="1">
      <alignment horizontal="left" vertical="center" wrapText="1"/>
      <protection/>
    </xf>
    <xf numFmtId="174" fontId="4" fillId="0" borderId="15" xfId="33" applyNumberFormat="1" applyFont="1" applyFill="1" applyBorder="1" applyAlignment="1">
      <alignment horizontal="center" vertical="center" wrapText="1"/>
      <protection/>
    </xf>
    <xf numFmtId="0" fontId="11" fillId="0" borderId="26" xfId="54" applyFont="1" applyFill="1" applyBorder="1" applyAlignment="1">
      <alignment horizontal="left" wrapText="1"/>
      <protection/>
    </xf>
    <xf numFmtId="0" fontId="11" fillId="0" borderId="27" xfId="54" applyFont="1" applyFill="1" applyBorder="1" applyAlignment="1">
      <alignment horizontal="left" wrapText="1"/>
      <protection/>
    </xf>
    <xf numFmtId="0" fontId="11" fillId="0" borderId="28" xfId="54" applyFont="1" applyFill="1" applyBorder="1" applyAlignment="1">
      <alignment horizontal="left" wrapText="1"/>
      <protection/>
    </xf>
    <xf numFmtId="3" fontId="6" fillId="0" borderId="15" xfId="33" applyNumberFormat="1" applyFont="1" applyFill="1" applyBorder="1" applyAlignment="1">
      <alignment horizontal="center" vertical="center" wrapText="1"/>
      <protection/>
    </xf>
    <xf numFmtId="3" fontId="3" fillId="33" borderId="29" xfId="33" applyNumberFormat="1" applyFont="1" applyFill="1" applyBorder="1" applyAlignment="1">
      <alignment horizontal="center" vertical="center" wrapText="1"/>
      <protection/>
    </xf>
    <xf numFmtId="3" fontId="3" fillId="33" borderId="30" xfId="33" applyNumberFormat="1" applyFont="1" applyFill="1" applyBorder="1" applyAlignment="1">
      <alignment horizontal="center" vertical="center" wrapText="1"/>
      <protection/>
    </xf>
    <xf numFmtId="174" fontId="5" fillId="0" borderId="13" xfId="33" applyNumberFormat="1" applyFont="1" applyFill="1" applyBorder="1" applyAlignment="1">
      <alignment horizontal="center" vertical="center" wrapText="1"/>
      <protection/>
    </xf>
    <xf numFmtId="174" fontId="5" fillId="0" borderId="31" xfId="33" applyNumberFormat="1" applyFont="1" applyFill="1" applyBorder="1" applyAlignment="1">
      <alignment horizontal="center" vertical="center" wrapText="1"/>
      <protection/>
    </xf>
    <xf numFmtId="0" fontId="3" fillId="34" borderId="29" xfId="33" applyFont="1" applyFill="1" applyBorder="1" applyAlignment="1">
      <alignment horizontal="center" vertical="center" wrapText="1"/>
      <protection/>
    </xf>
    <xf numFmtId="0" fontId="3" fillId="34" borderId="30" xfId="33" applyFont="1" applyFill="1" applyBorder="1" applyAlignment="1">
      <alignment horizontal="center" vertical="center" wrapText="1"/>
      <protection/>
    </xf>
    <xf numFmtId="0" fontId="3" fillId="34" borderId="32" xfId="33" applyFont="1" applyFill="1" applyBorder="1" applyAlignment="1">
      <alignment horizontal="center" vertical="center" wrapText="1"/>
      <protection/>
    </xf>
    <xf numFmtId="0" fontId="3" fillId="34" borderId="33" xfId="33" applyFont="1" applyFill="1" applyBorder="1" applyAlignment="1">
      <alignment horizontal="center" vertical="center" wrapText="1"/>
      <protection/>
    </xf>
    <xf numFmtId="0" fontId="3" fillId="34" borderId="34" xfId="33" applyFont="1" applyFill="1" applyBorder="1" applyAlignment="1">
      <alignment horizontal="center" vertical="center" wrapText="1"/>
      <protection/>
    </xf>
    <xf numFmtId="0" fontId="3" fillId="34" borderId="35" xfId="33" applyFont="1" applyFill="1" applyBorder="1" applyAlignment="1">
      <alignment horizontal="center" vertical="center" wrapText="1"/>
      <protection/>
    </xf>
    <xf numFmtId="0" fontId="3" fillId="34" borderId="36" xfId="33" applyFont="1" applyFill="1" applyBorder="1" applyAlignment="1">
      <alignment horizontal="center" vertical="center" wrapText="1"/>
      <protection/>
    </xf>
    <xf numFmtId="0" fontId="3" fillId="34" borderId="31" xfId="33" applyFont="1" applyFill="1" applyBorder="1" applyAlignment="1">
      <alignment horizontal="center" vertical="center" wrapText="1"/>
      <protection/>
    </xf>
    <xf numFmtId="0" fontId="3" fillId="33" borderId="35" xfId="33" applyFont="1" applyFill="1" applyBorder="1" applyAlignment="1">
      <alignment horizontal="center" vertical="center" wrapText="1"/>
      <protection/>
    </xf>
    <xf numFmtId="0" fontId="3" fillId="33" borderId="36" xfId="33" applyFont="1" applyFill="1" applyBorder="1" applyAlignment="1">
      <alignment horizontal="center" vertical="center" wrapText="1"/>
      <protection/>
    </xf>
    <xf numFmtId="0" fontId="3" fillId="33" borderId="31" xfId="33" applyFont="1" applyFill="1" applyBorder="1" applyAlignment="1">
      <alignment horizontal="center" vertical="center" wrapText="1"/>
      <protection/>
    </xf>
    <xf numFmtId="0" fontId="3" fillId="33" borderId="37" xfId="33" applyFont="1" applyFill="1" applyBorder="1" applyAlignment="1">
      <alignment horizontal="center" vertical="center" wrapText="1"/>
      <protection/>
    </xf>
    <xf numFmtId="0" fontId="3" fillId="33" borderId="38" xfId="33" applyFont="1" applyFill="1" applyBorder="1" applyAlignment="1">
      <alignment horizontal="center" vertical="center" wrapText="1"/>
      <protection/>
    </xf>
    <xf numFmtId="0" fontId="3" fillId="33" borderId="39" xfId="33" applyFont="1" applyFill="1" applyBorder="1" applyAlignment="1">
      <alignment horizontal="center" vertical="center" wrapText="1"/>
      <protection/>
    </xf>
    <xf numFmtId="0" fontId="3" fillId="34" borderId="40" xfId="33" applyFont="1" applyFill="1" applyBorder="1" applyAlignment="1">
      <alignment horizontal="center" vertical="center" wrapText="1"/>
      <protection/>
    </xf>
    <xf numFmtId="0" fontId="3" fillId="34" borderId="41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33" borderId="29" xfId="33" applyFont="1" applyFill="1" applyBorder="1" applyAlignment="1">
      <alignment horizontal="center" vertical="center" wrapText="1"/>
      <protection/>
    </xf>
    <xf numFmtId="0" fontId="3" fillId="33" borderId="3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ument@szeu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0" zoomScaleSheetLayoutView="80" zoomScalePageLayoutView="0" workbookViewId="0" topLeftCell="A16">
      <selection activeCell="N21" sqref="N21"/>
    </sheetView>
  </sheetViews>
  <sheetFormatPr defaultColWidth="17.140625" defaultRowHeight="12.75" customHeight="1"/>
  <cols>
    <col min="1" max="1" width="9.421875" style="30" customWidth="1"/>
    <col min="2" max="2" width="8.28125" style="30" customWidth="1"/>
    <col min="3" max="3" width="13.8515625" style="30" customWidth="1"/>
    <col min="4" max="4" width="72.140625" style="30" customWidth="1"/>
    <col min="5" max="5" width="21.8515625" style="30" customWidth="1"/>
    <col min="6" max="6" width="10.28125" style="30" customWidth="1"/>
    <col min="7" max="7" width="10.00390625" style="30" customWidth="1"/>
    <col min="8" max="8" width="13.57421875" style="30" customWidth="1"/>
    <col min="9" max="9" width="14.28125" style="30" customWidth="1"/>
    <col min="10" max="10" width="25.421875" style="30" customWidth="1"/>
    <col min="11" max="11" width="16.8515625" style="7" customWidth="1"/>
    <col min="12" max="12" width="22.28125" style="30" customWidth="1"/>
    <col min="13" max="13" width="18.57421875" style="30" customWidth="1"/>
    <col min="14" max="14" width="9.8515625" style="48" customWidth="1"/>
    <col min="15" max="15" width="14.8515625" style="30" customWidth="1"/>
    <col min="16" max="16" width="3.28125" style="30" customWidth="1"/>
    <col min="17" max="16384" width="17.140625" style="30" customWidth="1"/>
  </cols>
  <sheetData>
    <row r="1" spans="1:15" s="63" customFormat="1" ht="15.75">
      <c r="A1" s="65"/>
      <c r="B1" s="88" t="s">
        <v>34</v>
      </c>
      <c r="C1" s="88"/>
      <c r="D1" s="88"/>
      <c r="E1" s="88"/>
      <c r="F1" s="88"/>
      <c r="G1" s="88"/>
      <c r="H1" s="88"/>
      <c r="I1" s="88"/>
      <c r="J1" s="88"/>
      <c r="K1" s="66"/>
      <c r="L1" s="65"/>
      <c r="M1" s="65"/>
      <c r="N1" s="67"/>
      <c r="O1" s="65"/>
    </row>
    <row r="2" spans="1:15" s="63" customFormat="1" ht="15.75">
      <c r="A2" s="65"/>
      <c r="B2" s="65"/>
      <c r="C2" s="88" t="s">
        <v>35</v>
      </c>
      <c r="D2" s="88"/>
      <c r="E2" s="88"/>
      <c r="F2" s="88"/>
      <c r="G2" s="88"/>
      <c r="H2" s="88"/>
      <c r="I2" s="88"/>
      <c r="J2" s="88"/>
      <c r="K2" s="66"/>
      <c r="L2" s="66"/>
      <c r="M2" s="65"/>
      <c r="N2" s="67"/>
      <c r="O2" s="65"/>
    </row>
    <row r="3" spans="1:15" s="63" customFormat="1" ht="15.75">
      <c r="A3" s="65"/>
      <c r="B3" s="89" t="s">
        <v>72</v>
      </c>
      <c r="C3" s="89"/>
      <c r="D3" s="89"/>
      <c r="E3" s="89"/>
      <c r="F3" s="89"/>
      <c r="G3" s="89"/>
      <c r="H3" s="89"/>
      <c r="I3" s="89"/>
      <c r="J3" s="89"/>
      <c r="K3" s="102"/>
      <c r="L3" s="102"/>
      <c r="M3" s="65"/>
      <c r="N3" s="67"/>
      <c r="O3" s="65"/>
    </row>
    <row r="4" spans="1:15" s="63" customFormat="1" ht="16.5" thickBot="1">
      <c r="A4" s="65"/>
      <c r="B4" s="6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7"/>
      <c r="O4" s="65"/>
    </row>
    <row r="5" spans="1:15" s="78" customFormat="1" ht="15">
      <c r="A5" s="75"/>
      <c r="B5" s="96" t="s">
        <v>36</v>
      </c>
      <c r="C5" s="97"/>
      <c r="D5" s="98"/>
      <c r="E5" s="104" t="s">
        <v>57</v>
      </c>
      <c r="F5" s="105"/>
      <c r="G5" s="105"/>
      <c r="H5" s="105"/>
      <c r="I5" s="105"/>
      <c r="J5" s="106"/>
      <c r="K5" s="76"/>
      <c r="L5" s="76"/>
      <c r="M5" s="76"/>
      <c r="N5" s="77"/>
      <c r="O5" s="76"/>
    </row>
    <row r="6" spans="1:15" s="78" customFormat="1" ht="15">
      <c r="A6" s="75"/>
      <c r="B6" s="90" t="s">
        <v>37</v>
      </c>
      <c r="C6" s="91"/>
      <c r="D6" s="92"/>
      <c r="E6" s="99" t="s">
        <v>73</v>
      </c>
      <c r="F6" s="100"/>
      <c r="G6" s="100"/>
      <c r="H6" s="100"/>
      <c r="I6" s="100"/>
      <c r="J6" s="101"/>
      <c r="K6" s="76"/>
      <c r="L6" s="76"/>
      <c r="M6" s="76"/>
      <c r="N6" s="77"/>
      <c r="O6" s="76"/>
    </row>
    <row r="7" spans="1:15" s="78" customFormat="1" ht="15">
      <c r="A7" s="75"/>
      <c r="B7" s="90" t="s">
        <v>38</v>
      </c>
      <c r="C7" s="91"/>
      <c r="D7" s="92"/>
      <c r="E7" s="90" t="s">
        <v>58</v>
      </c>
      <c r="F7" s="91"/>
      <c r="G7" s="91"/>
      <c r="H7" s="91"/>
      <c r="I7" s="91"/>
      <c r="J7" s="92"/>
      <c r="K7" s="76"/>
      <c r="L7" s="76"/>
      <c r="M7" s="76"/>
      <c r="N7" s="77"/>
      <c r="O7" s="76"/>
    </row>
    <row r="8" spans="1:15" s="78" customFormat="1" ht="15">
      <c r="A8" s="75"/>
      <c r="B8" s="90" t="s">
        <v>39</v>
      </c>
      <c r="C8" s="91"/>
      <c r="D8" s="92"/>
      <c r="E8" s="93" t="s">
        <v>43</v>
      </c>
      <c r="F8" s="94"/>
      <c r="G8" s="94"/>
      <c r="H8" s="94"/>
      <c r="I8" s="94"/>
      <c r="J8" s="95"/>
      <c r="K8" s="76"/>
      <c r="L8" s="76"/>
      <c r="M8" s="76"/>
      <c r="N8" s="77"/>
      <c r="O8" s="76"/>
    </row>
    <row r="9" spans="1:15" s="78" customFormat="1" ht="15">
      <c r="A9" s="75"/>
      <c r="B9" s="90" t="s">
        <v>40</v>
      </c>
      <c r="C9" s="91"/>
      <c r="D9" s="92"/>
      <c r="E9" s="99">
        <v>7841322263</v>
      </c>
      <c r="F9" s="100"/>
      <c r="G9" s="100"/>
      <c r="H9" s="100"/>
      <c r="I9" s="100"/>
      <c r="J9" s="101"/>
      <c r="K9" s="76"/>
      <c r="L9" s="76"/>
      <c r="M9" s="76"/>
      <c r="N9" s="77"/>
      <c r="O9" s="76"/>
    </row>
    <row r="10" spans="1:15" s="78" customFormat="1" ht="15">
      <c r="A10" s="75"/>
      <c r="B10" s="90" t="s">
        <v>41</v>
      </c>
      <c r="C10" s="91"/>
      <c r="D10" s="92"/>
      <c r="E10" s="99">
        <v>784201001</v>
      </c>
      <c r="F10" s="100"/>
      <c r="G10" s="100"/>
      <c r="H10" s="100"/>
      <c r="I10" s="100"/>
      <c r="J10" s="101"/>
      <c r="K10" s="76"/>
      <c r="L10" s="76"/>
      <c r="M10" s="76"/>
      <c r="N10" s="77"/>
      <c r="O10" s="76"/>
    </row>
    <row r="11" spans="1:15" s="78" customFormat="1" ht="15.75" thickBot="1">
      <c r="A11" s="79"/>
      <c r="B11" s="108" t="s">
        <v>42</v>
      </c>
      <c r="C11" s="109"/>
      <c r="D11" s="110"/>
      <c r="E11" s="112">
        <v>40298561000</v>
      </c>
      <c r="F11" s="113"/>
      <c r="G11" s="113"/>
      <c r="H11" s="113"/>
      <c r="I11" s="113"/>
      <c r="J11" s="114"/>
      <c r="K11" s="76"/>
      <c r="L11" s="76"/>
      <c r="M11" s="76"/>
      <c r="N11" s="77"/>
      <c r="O11" s="76"/>
    </row>
    <row r="12" spans="1:15" s="63" customFormat="1" ht="15.75">
      <c r="A12" s="69"/>
      <c r="B12" s="70"/>
      <c r="C12" s="70"/>
      <c r="D12" s="70"/>
      <c r="E12" s="70"/>
      <c r="F12" s="70"/>
      <c r="G12" s="71"/>
      <c r="H12" s="71"/>
      <c r="I12" s="72"/>
      <c r="J12" s="73"/>
      <c r="K12" s="74"/>
      <c r="L12" s="65"/>
      <c r="M12" s="65"/>
      <c r="N12" s="67"/>
      <c r="O12" s="65"/>
    </row>
    <row r="13" spans="1:15" ht="13.5" thickBot="1">
      <c r="A13" s="26"/>
      <c r="B13" s="26"/>
      <c r="C13" s="26"/>
      <c r="D13" s="26"/>
      <c r="E13" s="26"/>
      <c r="F13" s="26"/>
      <c r="G13" s="26"/>
      <c r="H13" s="26"/>
      <c r="I13" s="28"/>
      <c r="J13" s="26"/>
      <c r="K13" s="6"/>
      <c r="L13" s="26"/>
      <c r="M13" s="26"/>
      <c r="N13" s="46"/>
      <c r="O13" s="26"/>
    </row>
    <row r="14" spans="1:15" ht="12.75" customHeight="1" thickBot="1">
      <c r="A14" s="103" t="s">
        <v>64</v>
      </c>
      <c r="B14" s="103" t="s">
        <v>28</v>
      </c>
      <c r="C14" s="103" t="s">
        <v>27</v>
      </c>
      <c r="D14" s="103" t="s">
        <v>1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7" t="s">
        <v>2</v>
      </c>
      <c r="O14" s="103" t="s">
        <v>3</v>
      </c>
    </row>
    <row r="15" spans="1:15" ht="40.5" customHeight="1" thickBot="1">
      <c r="A15" s="103"/>
      <c r="B15" s="103"/>
      <c r="C15" s="103"/>
      <c r="D15" s="103" t="s">
        <v>4</v>
      </c>
      <c r="E15" s="103" t="s">
        <v>5</v>
      </c>
      <c r="F15" s="103" t="s">
        <v>6</v>
      </c>
      <c r="G15" s="103"/>
      <c r="H15" s="103" t="s">
        <v>7</v>
      </c>
      <c r="I15" s="115" t="s">
        <v>8</v>
      </c>
      <c r="J15" s="115"/>
      <c r="K15" s="111" t="s">
        <v>29</v>
      </c>
      <c r="L15" s="103" t="s">
        <v>9</v>
      </c>
      <c r="M15" s="103"/>
      <c r="N15" s="107"/>
      <c r="O15" s="103"/>
    </row>
    <row r="16" spans="1:15" ht="73.5" customHeight="1" thickBot="1">
      <c r="A16" s="103"/>
      <c r="B16" s="103"/>
      <c r="C16" s="103"/>
      <c r="D16" s="103"/>
      <c r="E16" s="103"/>
      <c r="F16" s="37" t="s">
        <v>10</v>
      </c>
      <c r="G16" s="37" t="s">
        <v>75</v>
      </c>
      <c r="H16" s="103"/>
      <c r="I16" s="41" t="s">
        <v>12</v>
      </c>
      <c r="J16" s="37" t="s">
        <v>13</v>
      </c>
      <c r="K16" s="111"/>
      <c r="L16" s="37" t="s">
        <v>14</v>
      </c>
      <c r="M16" s="37" t="s">
        <v>15</v>
      </c>
      <c r="N16" s="107"/>
      <c r="O16" s="37" t="s">
        <v>16</v>
      </c>
    </row>
    <row r="17" spans="1:15" ht="13.5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3" t="s">
        <v>17</v>
      </c>
      <c r="G17" s="42">
        <v>7</v>
      </c>
      <c r="H17" s="42">
        <v>8</v>
      </c>
      <c r="I17" s="44" t="s">
        <v>18</v>
      </c>
      <c r="J17" s="42">
        <v>10</v>
      </c>
      <c r="K17" s="45" t="s">
        <v>31</v>
      </c>
      <c r="L17" s="43" t="s">
        <v>19</v>
      </c>
      <c r="M17" s="42">
        <v>13</v>
      </c>
      <c r="N17" s="51">
        <v>14</v>
      </c>
      <c r="O17" s="43" t="s">
        <v>20</v>
      </c>
    </row>
    <row r="18" spans="1:15" s="53" customFormat="1" ht="45.75" customHeight="1" thickBot="1">
      <c r="A18" s="39" t="s">
        <v>86</v>
      </c>
      <c r="B18" s="37" t="s">
        <v>69</v>
      </c>
      <c r="C18" s="37" t="s">
        <v>84</v>
      </c>
      <c r="D18" s="49" t="s">
        <v>74</v>
      </c>
      <c r="E18" s="37" t="s">
        <v>21</v>
      </c>
      <c r="F18" s="34">
        <v>876</v>
      </c>
      <c r="G18" s="35" t="s">
        <v>22</v>
      </c>
      <c r="H18" s="35">
        <v>1</v>
      </c>
      <c r="I18" s="19">
        <v>40000000000</v>
      </c>
      <c r="J18" s="35" t="s">
        <v>33</v>
      </c>
      <c r="K18" s="54">
        <f>250000/1000</f>
        <v>250</v>
      </c>
      <c r="L18" s="55">
        <v>44592</v>
      </c>
      <c r="M18" s="55">
        <v>45006</v>
      </c>
      <c r="N18" s="56" t="s">
        <v>67</v>
      </c>
      <c r="O18" s="39" t="s">
        <v>25</v>
      </c>
    </row>
    <row r="19" spans="1:15" s="53" customFormat="1" ht="45.75" customHeight="1" thickBot="1">
      <c r="A19" s="39" t="s">
        <v>87</v>
      </c>
      <c r="B19" s="37" t="s">
        <v>62</v>
      </c>
      <c r="C19" s="37" t="s">
        <v>63</v>
      </c>
      <c r="D19" s="38" t="s">
        <v>70</v>
      </c>
      <c r="E19" s="37" t="s">
        <v>21</v>
      </c>
      <c r="F19" s="34">
        <v>876</v>
      </c>
      <c r="G19" s="35" t="s">
        <v>22</v>
      </c>
      <c r="H19" s="35">
        <v>1</v>
      </c>
      <c r="I19" s="19">
        <v>40000000000</v>
      </c>
      <c r="J19" s="35" t="s">
        <v>33</v>
      </c>
      <c r="K19" s="57">
        <f>285.906</f>
        <v>285.906</v>
      </c>
      <c r="L19" s="58">
        <v>44592</v>
      </c>
      <c r="M19" s="59" t="s">
        <v>85</v>
      </c>
      <c r="N19" s="56" t="s">
        <v>23</v>
      </c>
      <c r="O19" s="39" t="s">
        <v>25</v>
      </c>
    </row>
    <row r="20" spans="1:15" s="53" customFormat="1" ht="45.75" customHeight="1" thickBot="1">
      <c r="A20" s="39" t="s">
        <v>88</v>
      </c>
      <c r="B20" s="37" t="s">
        <v>55</v>
      </c>
      <c r="C20" s="37" t="s">
        <v>46</v>
      </c>
      <c r="D20" s="50" t="s">
        <v>66</v>
      </c>
      <c r="E20" s="37" t="s">
        <v>21</v>
      </c>
      <c r="F20" s="34">
        <v>876</v>
      </c>
      <c r="G20" s="35" t="s">
        <v>22</v>
      </c>
      <c r="H20" s="35">
        <v>1</v>
      </c>
      <c r="I20" s="19">
        <v>40000000000</v>
      </c>
      <c r="J20" s="35" t="s">
        <v>33</v>
      </c>
      <c r="K20" s="54">
        <f>912771.5/1000</f>
        <v>912.7715</v>
      </c>
      <c r="L20" s="55">
        <v>44620</v>
      </c>
      <c r="M20" s="55">
        <v>45016</v>
      </c>
      <c r="N20" s="56" t="s">
        <v>23</v>
      </c>
      <c r="O20" s="39" t="s">
        <v>25</v>
      </c>
    </row>
    <row r="21" spans="1:15" s="53" customFormat="1" ht="45.75" customHeight="1" thickBot="1">
      <c r="A21" s="39" t="s">
        <v>89</v>
      </c>
      <c r="B21" s="37" t="s">
        <v>82</v>
      </c>
      <c r="C21" s="37" t="s">
        <v>81</v>
      </c>
      <c r="D21" s="60" t="s">
        <v>60</v>
      </c>
      <c r="E21" s="37" t="s">
        <v>21</v>
      </c>
      <c r="F21" s="34">
        <v>876</v>
      </c>
      <c r="G21" s="35" t="s">
        <v>22</v>
      </c>
      <c r="H21" s="35">
        <v>1</v>
      </c>
      <c r="I21" s="19">
        <v>40000000000</v>
      </c>
      <c r="J21" s="35" t="s">
        <v>33</v>
      </c>
      <c r="K21" s="57">
        <f>2752490.16/1000</f>
        <v>2752.4901600000003</v>
      </c>
      <c r="L21" s="58">
        <v>44620</v>
      </c>
      <c r="M21" s="59" t="s">
        <v>76</v>
      </c>
      <c r="N21" s="56" t="s">
        <v>80</v>
      </c>
      <c r="O21" s="39" t="s">
        <v>25</v>
      </c>
    </row>
    <row r="22" spans="1:15" s="53" customFormat="1" ht="45.75" customHeight="1" thickBot="1">
      <c r="A22" s="39" t="s">
        <v>90</v>
      </c>
      <c r="B22" s="37" t="s">
        <v>44</v>
      </c>
      <c r="C22" s="37" t="s">
        <v>45</v>
      </c>
      <c r="D22" s="49" t="s">
        <v>71</v>
      </c>
      <c r="E22" s="37" t="s">
        <v>21</v>
      </c>
      <c r="F22" s="34">
        <v>876</v>
      </c>
      <c r="G22" s="35" t="s">
        <v>22</v>
      </c>
      <c r="H22" s="35">
        <v>1</v>
      </c>
      <c r="I22" s="19">
        <v>40000000000</v>
      </c>
      <c r="J22" s="35" t="s">
        <v>33</v>
      </c>
      <c r="K22" s="54">
        <f>1189577.76/1000</f>
        <v>1189.57776</v>
      </c>
      <c r="L22" s="55">
        <v>44651</v>
      </c>
      <c r="M22" s="55">
        <v>45059</v>
      </c>
      <c r="N22" s="56" t="s">
        <v>24</v>
      </c>
      <c r="O22" s="39" t="s">
        <v>26</v>
      </c>
    </row>
    <row r="23" spans="1:15" s="53" customFormat="1" ht="45.75" customHeight="1" thickBot="1">
      <c r="A23" s="39" t="s">
        <v>91</v>
      </c>
      <c r="B23" s="37" t="s">
        <v>44</v>
      </c>
      <c r="C23" s="37" t="s">
        <v>45</v>
      </c>
      <c r="D23" s="38" t="s">
        <v>68</v>
      </c>
      <c r="E23" s="37" t="s">
        <v>21</v>
      </c>
      <c r="F23" s="34">
        <v>876</v>
      </c>
      <c r="G23" s="35" t="s">
        <v>22</v>
      </c>
      <c r="H23" s="35">
        <v>1</v>
      </c>
      <c r="I23" s="19">
        <v>40000000000</v>
      </c>
      <c r="J23" s="35" t="s">
        <v>33</v>
      </c>
      <c r="K23" s="54">
        <f>(348318.98*11)/1000</f>
        <v>3831.5087799999997</v>
      </c>
      <c r="L23" s="55">
        <v>44620</v>
      </c>
      <c r="M23" s="55">
        <v>44957</v>
      </c>
      <c r="N23" s="56" t="s">
        <v>97</v>
      </c>
      <c r="O23" s="39" t="s">
        <v>26</v>
      </c>
    </row>
    <row r="24" spans="1:15" s="53" customFormat="1" ht="45.75" customHeight="1" thickBot="1">
      <c r="A24" s="39" t="s">
        <v>92</v>
      </c>
      <c r="B24" s="37" t="s">
        <v>44</v>
      </c>
      <c r="C24" s="37" t="s">
        <v>45</v>
      </c>
      <c r="D24" s="38" t="s">
        <v>52</v>
      </c>
      <c r="E24" s="37" t="s">
        <v>21</v>
      </c>
      <c r="F24" s="34">
        <v>876</v>
      </c>
      <c r="G24" s="35" t="s">
        <v>22</v>
      </c>
      <c r="H24" s="35">
        <v>1</v>
      </c>
      <c r="I24" s="19">
        <v>40000000000</v>
      </c>
      <c r="J24" s="35" t="s">
        <v>33</v>
      </c>
      <c r="K24" s="54">
        <f>323400/1000</f>
        <v>323.4</v>
      </c>
      <c r="L24" s="55">
        <v>44630</v>
      </c>
      <c r="M24" s="55">
        <v>44985</v>
      </c>
      <c r="N24" s="56" t="s">
        <v>24</v>
      </c>
      <c r="O24" s="39" t="s">
        <v>26</v>
      </c>
    </row>
    <row r="25" spans="1:15" s="53" customFormat="1" ht="45.75" customHeight="1" thickBot="1">
      <c r="A25" s="39" t="s">
        <v>93</v>
      </c>
      <c r="B25" s="37" t="s">
        <v>56</v>
      </c>
      <c r="C25" s="37" t="s">
        <v>49</v>
      </c>
      <c r="D25" s="61" t="s">
        <v>77</v>
      </c>
      <c r="E25" s="37" t="s">
        <v>21</v>
      </c>
      <c r="F25" s="34">
        <v>876</v>
      </c>
      <c r="G25" s="35" t="s">
        <v>22</v>
      </c>
      <c r="H25" s="35">
        <v>1</v>
      </c>
      <c r="I25" s="19">
        <v>40000000000</v>
      </c>
      <c r="J25" s="35" t="s">
        <v>33</v>
      </c>
      <c r="K25" s="57">
        <f>780000/1000</f>
        <v>780</v>
      </c>
      <c r="L25" s="58">
        <v>44691</v>
      </c>
      <c r="M25" s="59" t="s">
        <v>78</v>
      </c>
      <c r="N25" s="56" t="s">
        <v>24</v>
      </c>
      <c r="O25" s="39" t="s">
        <v>26</v>
      </c>
    </row>
    <row r="26" spans="1:15" s="53" customFormat="1" ht="45.75" customHeight="1" thickBot="1">
      <c r="A26" s="39" t="s">
        <v>94</v>
      </c>
      <c r="B26" s="39" t="s">
        <v>83</v>
      </c>
      <c r="C26" s="37" t="s">
        <v>61</v>
      </c>
      <c r="D26" s="38" t="s">
        <v>54</v>
      </c>
      <c r="E26" s="37" t="s">
        <v>21</v>
      </c>
      <c r="F26" s="34">
        <v>876</v>
      </c>
      <c r="G26" s="35" t="s">
        <v>22</v>
      </c>
      <c r="H26" s="35">
        <v>1</v>
      </c>
      <c r="I26" s="19">
        <v>40000000000</v>
      </c>
      <c r="J26" s="35" t="s">
        <v>33</v>
      </c>
      <c r="K26" s="57">
        <f>850000/1000</f>
        <v>850</v>
      </c>
      <c r="L26" s="58">
        <v>44895</v>
      </c>
      <c r="M26" s="59" t="s">
        <v>79</v>
      </c>
      <c r="N26" s="56" t="s">
        <v>80</v>
      </c>
      <c r="O26" s="39" t="s">
        <v>25</v>
      </c>
    </row>
    <row r="27" spans="1:15" s="53" customFormat="1" ht="45.75" customHeight="1" thickBot="1">
      <c r="A27" s="39" t="s">
        <v>95</v>
      </c>
      <c r="B27" s="37" t="s">
        <v>44</v>
      </c>
      <c r="C27" s="37" t="s">
        <v>45</v>
      </c>
      <c r="D27" s="49" t="s">
        <v>59</v>
      </c>
      <c r="E27" s="37" t="s">
        <v>21</v>
      </c>
      <c r="F27" s="34">
        <v>876</v>
      </c>
      <c r="G27" s="35" t="s">
        <v>22</v>
      </c>
      <c r="H27" s="35">
        <v>1</v>
      </c>
      <c r="I27" s="19">
        <v>40000000000</v>
      </c>
      <c r="J27" s="35" t="s">
        <v>33</v>
      </c>
      <c r="K27" s="54">
        <f>411254/1000</f>
        <v>411.254</v>
      </c>
      <c r="L27" s="55">
        <v>44926</v>
      </c>
      <c r="M27" s="55">
        <v>45291</v>
      </c>
      <c r="N27" s="56" t="s">
        <v>24</v>
      </c>
      <c r="O27" s="39" t="s">
        <v>26</v>
      </c>
    </row>
    <row r="28" spans="1:15" s="53" customFormat="1" ht="45.75" customHeight="1" thickBot="1">
      <c r="A28" s="39" t="s">
        <v>96</v>
      </c>
      <c r="B28" s="39" t="s">
        <v>47</v>
      </c>
      <c r="C28" s="39" t="s">
        <v>48</v>
      </c>
      <c r="D28" s="62" t="s">
        <v>53</v>
      </c>
      <c r="E28" s="37" t="s">
        <v>21</v>
      </c>
      <c r="F28" s="34">
        <v>876</v>
      </c>
      <c r="G28" s="35" t="s">
        <v>22</v>
      </c>
      <c r="H28" s="35">
        <v>1</v>
      </c>
      <c r="I28" s="19">
        <v>40000000000</v>
      </c>
      <c r="J28" s="35" t="s">
        <v>33</v>
      </c>
      <c r="K28" s="54">
        <f>403068/1000</f>
        <v>403.068</v>
      </c>
      <c r="L28" s="55">
        <v>44926</v>
      </c>
      <c r="M28" s="55">
        <v>45291</v>
      </c>
      <c r="N28" s="56" t="s">
        <v>80</v>
      </c>
      <c r="O28" s="39" t="s">
        <v>25</v>
      </c>
    </row>
    <row r="29" spans="1:15" ht="13.5" thickBot="1">
      <c r="A29" s="31"/>
      <c r="B29" s="32"/>
      <c r="C29" s="32"/>
      <c r="D29" s="32"/>
      <c r="E29" s="32"/>
      <c r="F29" s="32"/>
      <c r="G29" s="32"/>
      <c r="H29" s="32"/>
      <c r="I29" s="32"/>
      <c r="J29" s="25" t="s">
        <v>30</v>
      </c>
      <c r="K29" s="40">
        <f>SUM(K18:K28)</f>
        <v>11989.9762</v>
      </c>
      <c r="L29" s="33"/>
      <c r="M29" s="32"/>
      <c r="N29" s="47"/>
      <c r="O29" s="52"/>
    </row>
    <row r="30" ht="12.75" customHeight="1">
      <c r="J30" s="29"/>
    </row>
    <row r="31" spans="10:15" ht="23.25" customHeight="1">
      <c r="J31" s="86"/>
      <c r="K31" s="81"/>
      <c r="L31" s="80"/>
      <c r="M31" s="80"/>
      <c r="N31" s="82"/>
      <c r="O31" s="80"/>
    </row>
    <row r="32" spans="1:15" s="64" customFormat="1" ht="24" customHeight="1">
      <c r="A32" s="63" t="s">
        <v>65</v>
      </c>
      <c r="D32" s="63"/>
      <c r="J32" s="87"/>
      <c r="K32" s="83"/>
      <c r="L32" s="84"/>
      <c r="M32" s="84"/>
      <c r="N32" s="85"/>
      <c r="O32" s="84"/>
    </row>
    <row r="33" spans="1:15" ht="24" customHeight="1">
      <c r="A33" s="27"/>
      <c r="D33" s="27"/>
      <c r="J33" s="20"/>
      <c r="K33" s="81"/>
      <c r="L33" s="80"/>
      <c r="M33" s="80"/>
      <c r="N33" s="82"/>
      <c r="O33" s="80"/>
    </row>
    <row r="34" spans="10:15" ht="12.75" customHeight="1">
      <c r="J34" s="20"/>
      <c r="K34" s="36"/>
      <c r="L34" s="80"/>
      <c r="M34" s="80"/>
      <c r="N34" s="82"/>
      <c r="O34" s="80"/>
    </row>
    <row r="35" spans="11:15" ht="12.75" customHeight="1">
      <c r="K35" s="81"/>
      <c r="L35" s="80"/>
      <c r="M35" s="80"/>
      <c r="N35" s="82"/>
      <c r="O35" s="80"/>
    </row>
    <row r="36" spans="11:15" ht="12.75" customHeight="1">
      <c r="K36" s="81"/>
      <c r="L36" s="80"/>
      <c r="M36" s="80"/>
      <c r="N36" s="82"/>
      <c r="O36" s="80"/>
    </row>
    <row r="37" spans="1:15" ht="13.5" customHeight="1">
      <c r="A37" s="30" t="s">
        <v>50</v>
      </c>
      <c r="K37" s="81"/>
      <c r="L37" s="80"/>
      <c r="M37" s="80"/>
      <c r="N37" s="82"/>
      <c r="O37" s="80"/>
    </row>
    <row r="38" spans="1:15" ht="12.75" customHeight="1">
      <c r="A38" s="30" t="s">
        <v>51</v>
      </c>
      <c r="K38" s="81"/>
      <c r="L38" s="80"/>
      <c r="M38" s="80"/>
      <c r="N38" s="82"/>
      <c r="O38" s="80"/>
    </row>
    <row r="65222" ht="12.75" customHeight="1"/>
    <row r="65223" ht="12.75" customHeight="1"/>
  </sheetData>
  <sheetProtection selectLockedCells="1" selectUnlockedCells="1"/>
  <autoFilter ref="A17:P29"/>
  <mergeCells count="31">
    <mergeCell ref="A14:A16"/>
    <mergeCell ref="B14:B16"/>
    <mergeCell ref="C14:C16"/>
    <mergeCell ref="H15:H16"/>
    <mergeCell ref="I15:J15"/>
    <mergeCell ref="E10:J10"/>
    <mergeCell ref="O14:O15"/>
    <mergeCell ref="N14:N16"/>
    <mergeCell ref="B11:D11"/>
    <mergeCell ref="E9:J9"/>
    <mergeCell ref="B10:D10"/>
    <mergeCell ref="K15:K16"/>
    <mergeCell ref="E11:J11"/>
    <mergeCell ref="K3:L3"/>
    <mergeCell ref="D14:M14"/>
    <mergeCell ref="D15:D16"/>
    <mergeCell ref="E15:E16"/>
    <mergeCell ref="F15:G15"/>
    <mergeCell ref="B6:D6"/>
    <mergeCell ref="B7:D7"/>
    <mergeCell ref="L15:M15"/>
    <mergeCell ref="E7:J7"/>
    <mergeCell ref="E5:J5"/>
    <mergeCell ref="B1:J1"/>
    <mergeCell ref="C2:J2"/>
    <mergeCell ref="B3:J3"/>
    <mergeCell ref="B8:D8"/>
    <mergeCell ref="E8:J8"/>
    <mergeCell ref="B9:D9"/>
    <mergeCell ref="B5:D5"/>
    <mergeCell ref="E6:J6"/>
  </mergeCells>
  <hyperlinks>
    <hyperlink ref="E8" r:id="rId1" display="document@szeuk.ru"/>
  </hyperlinks>
  <printOptions/>
  <pageMargins left="1.220472440944882" right="0.4330708661417323" top="1.3385826771653544" bottom="0.15748031496062992" header="0.11811023622047245" footer="0.11811023622047245"/>
  <pageSetup fitToHeight="4" horizontalDpi="600" verticalDpi="600" orientation="landscape" paperSize="8" scale="64" r:id="rId2"/>
  <ignoredErrors>
    <ignoredError sqref="F17 I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22.00390625" style="0" customWidth="1"/>
    <col min="5" max="5" width="17.7109375" style="0" customWidth="1"/>
    <col min="8" max="8" width="12.421875" style="0" customWidth="1"/>
    <col min="9" max="9" width="14.421875" style="0" customWidth="1"/>
    <col min="10" max="10" width="15.28125" style="0" customWidth="1"/>
    <col min="11" max="11" width="23.7109375" style="0" customWidth="1"/>
    <col min="15" max="15" width="9.8515625" style="0" customWidth="1"/>
  </cols>
  <sheetData>
    <row r="1" ht="13.5" thickBot="1"/>
    <row r="2" spans="1:15" ht="13.5" thickBot="1">
      <c r="A2" s="122" t="s">
        <v>0</v>
      </c>
      <c r="B2" s="125" t="s">
        <v>28</v>
      </c>
      <c r="C2" s="128" t="s">
        <v>27</v>
      </c>
      <c r="D2" s="131" t="s">
        <v>1</v>
      </c>
      <c r="E2" s="132"/>
      <c r="F2" s="132"/>
      <c r="G2" s="132"/>
      <c r="H2" s="132"/>
      <c r="I2" s="132"/>
      <c r="J2" s="132"/>
      <c r="K2" s="132"/>
      <c r="L2" s="132"/>
      <c r="M2" s="133"/>
      <c r="N2" s="125" t="s">
        <v>2</v>
      </c>
      <c r="O2" s="134" t="s">
        <v>3</v>
      </c>
    </row>
    <row r="3" spans="1:15" ht="48" customHeight="1" thickBot="1">
      <c r="A3" s="123"/>
      <c r="B3" s="126"/>
      <c r="C3" s="129"/>
      <c r="D3" s="136" t="s">
        <v>4</v>
      </c>
      <c r="E3" s="136" t="s">
        <v>5</v>
      </c>
      <c r="F3" s="137" t="s">
        <v>6</v>
      </c>
      <c r="G3" s="138"/>
      <c r="H3" s="136" t="s">
        <v>7</v>
      </c>
      <c r="I3" s="116" t="s">
        <v>8</v>
      </c>
      <c r="J3" s="117"/>
      <c r="K3" s="118" t="s">
        <v>29</v>
      </c>
      <c r="L3" s="120" t="s">
        <v>9</v>
      </c>
      <c r="M3" s="121"/>
      <c r="N3" s="126"/>
      <c r="O3" s="135"/>
    </row>
    <row r="4" spans="1:15" ht="132.75" thickBot="1">
      <c r="A4" s="124"/>
      <c r="B4" s="127"/>
      <c r="C4" s="130"/>
      <c r="D4" s="130"/>
      <c r="E4" s="130"/>
      <c r="F4" s="4" t="s">
        <v>10</v>
      </c>
      <c r="G4" s="4" t="s">
        <v>11</v>
      </c>
      <c r="H4" s="130"/>
      <c r="I4" s="2" t="s">
        <v>12</v>
      </c>
      <c r="J4" s="3" t="s">
        <v>13</v>
      </c>
      <c r="K4" s="119"/>
      <c r="L4" s="1" t="s">
        <v>14</v>
      </c>
      <c r="M4" s="3" t="s">
        <v>15</v>
      </c>
      <c r="N4" s="127"/>
      <c r="O4" s="5" t="s">
        <v>16</v>
      </c>
    </row>
    <row r="5" spans="1:15" ht="13.5" thickBot="1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1" t="s">
        <v>17</v>
      </c>
      <c r="G5" s="10">
        <v>7</v>
      </c>
      <c r="H5" s="10">
        <v>8</v>
      </c>
      <c r="I5" s="12" t="s">
        <v>18</v>
      </c>
      <c r="J5" s="9">
        <v>10</v>
      </c>
      <c r="K5" s="13" t="s">
        <v>31</v>
      </c>
      <c r="L5" s="14" t="s">
        <v>19</v>
      </c>
      <c r="M5" s="9">
        <v>13</v>
      </c>
      <c r="N5" s="9">
        <v>14</v>
      </c>
      <c r="O5" s="15" t="s">
        <v>20</v>
      </c>
    </row>
    <row r="6" spans="1:15" s="18" customFormat="1" ht="13.5" thickBot="1">
      <c r="A6" s="16" t="s">
        <v>32</v>
      </c>
      <c r="B6" s="17" t="s">
        <v>32</v>
      </c>
      <c r="C6" s="16" t="s">
        <v>32</v>
      </c>
      <c r="D6" s="17" t="s">
        <v>32</v>
      </c>
      <c r="E6" s="16" t="s">
        <v>32</v>
      </c>
      <c r="F6" s="16" t="s">
        <v>32</v>
      </c>
      <c r="G6" s="16" t="s">
        <v>32</v>
      </c>
      <c r="H6" s="17" t="s">
        <v>32</v>
      </c>
      <c r="I6" s="16" t="s">
        <v>32</v>
      </c>
      <c r="J6" s="16" t="s">
        <v>32</v>
      </c>
      <c r="K6" s="16" t="s">
        <v>32</v>
      </c>
      <c r="L6" s="17" t="s">
        <v>32</v>
      </c>
      <c r="M6" s="16" t="s">
        <v>32</v>
      </c>
      <c r="N6" s="17" t="s">
        <v>32</v>
      </c>
      <c r="O6" s="16" t="s">
        <v>32</v>
      </c>
    </row>
  </sheetData>
  <sheetProtection/>
  <mergeCells count="13">
    <mergeCell ref="N2:N4"/>
    <mergeCell ref="O2:O3"/>
    <mergeCell ref="D3:D4"/>
    <mergeCell ref="E3:E4"/>
    <mergeCell ref="F3:G3"/>
    <mergeCell ref="H3:H4"/>
    <mergeCell ref="I3:J3"/>
    <mergeCell ref="K3:K4"/>
    <mergeCell ref="L3:M3"/>
    <mergeCell ref="A2:A4"/>
    <mergeCell ref="B2:B4"/>
    <mergeCell ref="C2:C4"/>
    <mergeCell ref="D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22.00390625" style="0" customWidth="1"/>
    <col min="5" max="5" width="17.7109375" style="0" customWidth="1"/>
    <col min="8" max="8" width="12.421875" style="0" customWidth="1"/>
    <col min="9" max="9" width="14.421875" style="0" customWidth="1"/>
    <col min="10" max="10" width="15.28125" style="0" customWidth="1"/>
    <col min="11" max="11" width="23.7109375" style="0" customWidth="1"/>
    <col min="15" max="15" width="9.8515625" style="0" customWidth="1"/>
  </cols>
  <sheetData>
    <row r="1" ht="13.5" thickBot="1"/>
    <row r="2" spans="1:15" ht="13.5" thickBot="1">
      <c r="A2" s="122" t="s">
        <v>0</v>
      </c>
      <c r="B2" s="125" t="s">
        <v>28</v>
      </c>
      <c r="C2" s="128" t="s">
        <v>27</v>
      </c>
      <c r="D2" s="131" t="s">
        <v>1</v>
      </c>
      <c r="E2" s="132"/>
      <c r="F2" s="132"/>
      <c r="G2" s="132"/>
      <c r="H2" s="132"/>
      <c r="I2" s="132"/>
      <c r="J2" s="132"/>
      <c r="K2" s="132"/>
      <c r="L2" s="132"/>
      <c r="M2" s="133"/>
      <c r="N2" s="125" t="s">
        <v>2</v>
      </c>
      <c r="O2" s="134" t="s">
        <v>3</v>
      </c>
    </row>
    <row r="3" spans="1:15" ht="48" customHeight="1" thickBot="1">
      <c r="A3" s="123"/>
      <c r="B3" s="126"/>
      <c r="C3" s="129"/>
      <c r="D3" s="136" t="s">
        <v>4</v>
      </c>
      <c r="E3" s="136" t="s">
        <v>5</v>
      </c>
      <c r="F3" s="137" t="s">
        <v>6</v>
      </c>
      <c r="G3" s="138"/>
      <c r="H3" s="136" t="s">
        <v>7</v>
      </c>
      <c r="I3" s="116" t="s">
        <v>8</v>
      </c>
      <c r="J3" s="117"/>
      <c r="K3" s="118" t="s">
        <v>29</v>
      </c>
      <c r="L3" s="120" t="s">
        <v>9</v>
      </c>
      <c r="M3" s="121"/>
      <c r="N3" s="126"/>
      <c r="O3" s="135"/>
    </row>
    <row r="4" spans="1:15" ht="132.75" thickBot="1">
      <c r="A4" s="124"/>
      <c r="B4" s="127"/>
      <c r="C4" s="130"/>
      <c r="D4" s="130"/>
      <c r="E4" s="130"/>
      <c r="F4" s="4" t="s">
        <v>10</v>
      </c>
      <c r="G4" s="4" t="s">
        <v>11</v>
      </c>
      <c r="H4" s="130"/>
      <c r="I4" s="2" t="s">
        <v>12</v>
      </c>
      <c r="J4" s="3" t="s">
        <v>13</v>
      </c>
      <c r="K4" s="119"/>
      <c r="L4" s="1" t="s">
        <v>14</v>
      </c>
      <c r="M4" s="3" t="s">
        <v>15</v>
      </c>
      <c r="N4" s="127"/>
      <c r="O4" s="5" t="s">
        <v>16</v>
      </c>
    </row>
    <row r="5" spans="1:15" ht="13.5" thickBot="1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24">
        <v>6</v>
      </c>
      <c r="G5" s="10">
        <v>7</v>
      </c>
      <c r="H5" s="10">
        <v>8</v>
      </c>
      <c r="I5" s="24">
        <v>9</v>
      </c>
      <c r="J5" s="9">
        <v>10</v>
      </c>
      <c r="K5" s="23">
        <v>11</v>
      </c>
      <c r="L5" s="22">
        <v>12</v>
      </c>
      <c r="M5" s="9">
        <v>13</v>
      </c>
      <c r="N5" s="9">
        <v>14</v>
      </c>
      <c r="O5" s="21">
        <v>15</v>
      </c>
    </row>
    <row r="6" spans="1:15" s="18" customFormat="1" ht="13.5" thickBot="1">
      <c r="A6" s="16" t="s">
        <v>32</v>
      </c>
      <c r="B6" s="17" t="s">
        <v>32</v>
      </c>
      <c r="C6" s="16" t="s">
        <v>32</v>
      </c>
      <c r="D6" s="17" t="s">
        <v>32</v>
      </c>
      <c r="E6" s="16" t="s">
        <v>32</v>
      </c>
      <c r="F6" s="16" t="s">
        <v>32</v>
      </c>
      <c r="G6" s="16" t="s">
        <v>32</v>
      </c>
      <c r="H6" s="17" t="s">
        <v>32</v>
      </c>
      <c r="I6" s="16" t="s">
        <v>32</v>
      </c>
      <c r="J6" s="16" t="s">
        <v>32</v>
      </c>
      <c r="K6" s="16" t="s">
        <v>32</v>
      </c>
      <c r="L6" s="17" t="s">
        <v>32</v>
      </c>
      <c r="M6" s="16" t="s">
        <v>32</v>
      </c>
      <c r="N6" s="17" t="s">
        <v>32</v>
      </c>
      <c r="O6" s="16" t="s">
        <v>32</v>
      </c>
    </row>
  </sheetData>
  <sheetProtection/>
  <mergeCells count="13">
    <mergeCell ref="N2:N4"/>
    <mergeCell ref="O2:O3"/>
    <mergeCell ref="D3:D4"/>
    <mergeCell ref="E3:E4"/>
    <mergeCell ref="F3:G3"/>
    <mergeCell ref="H3:H4"/>
    <mergeCell ref="I3:J3"/>
    <mergeCell ref="K3:K4"/>
    <mergeCell ref="L3:M3"/>
    <mergeCell ref="A2:A4"/>
    <mergeCell ref="B2:B4"/>
    <mergeCell ref="C2:C4"/>
    <mergeCell ref="D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Malysh, Olga S.</dc:creator>
  <cp:keywords/>
  <dc:description/>
  <cp:lastModifiedBy>Сергеева Диана Владимировна</cp:lastModifiedBy>
  <cp:lastPrinted>2019-12-30T12:35:27Z</cp:lastPrinted>
  <dcterms:created xsi:type="dcterms:W3CDTF">2015-02-11T13:09:42Z</dcterms:created>
  <dcterms:modified xsi:type="dcterms:W3CDTF">2022-01-11T09:40:31Z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